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aNoWriMo Stats" sheetId="1" r:id="rId4"/>
    <sheet name="Sprints" sheetId="2" r:id="rId5"/>
  </sheets>
</workbook>
</file>

<file path=xl/comments1.xml><?xml version="1.0" encoding="utf-8"?>
<comments xmlns="http://schemas.openxmlformats.org/spreadsheetml/2006/main">
  <authors>
    <author>Justin McLaughlin</author>
  </authors>
  <commentList>
    <comment ref="I2" authorId="0">
      <text>
        <r>
          <rPr>
            <sz val="11"/>
            <color indexed="8"/>
            <rFont val="Helvetica"/>
          </rPr>
          <t xml:space="preserve">Justin McLaughlin:
You can change your goal. It's set at 50,000 because that's the official NaNoWriMo goal. Just put your number in and the sheet will do the rest.
</t>
        </r>
      </text>
    </comment>
    <comment ref="B3" authorId="0">
      <text>
        <r>
          <rPr>
            <sz val="11"/>
            <color indexed="8"/>
            <rFont val="Helvetica"/>
          </rPr>
          <t xml:space="preserve">Justin McLaughlin:
Put your end of the day word count here and the sheet will update with your stats and progress.
</t>
        </r>
      </text>
    </comment>
  </commentList>
</comments>
</file>

<file path=xl/sharedStrings.xml><?xml version="1.0" encoding="utf-8"?>
<sst xmlns="http://schemas.openxmlformats.org/spreadsheetml/2006/main" uniqueCount="22">
  <si>
    <t>Word Count</t>
  </si>
  <si>
    <t>Target</t>
  </si>
  <si>
    <t>+ / - Target</t>
  </si>
  <si>
    <t>Day Count</t>
  </si>
  <si>
    <t>% complete</t>
  </si>
  <si>
    <t>Month Goal</t>
  </si>
  <si>
    <t>Daily Target</t>
  </si>
  <si>
    <t>PERFORMANCE</t>
  </si>
  <si>
    <t>At your rate, this is the minimum number of words you need to type per day to meet your goal. If the box is blue, you're moving fast. If it's red, you're going slow and have to catch up</t>
  </si>
  <si>
    <t>Average Words / Day</t>
  </si>
  <si>
    <t>Percentage left</t>
  </si>
  <si>
    <t>Days left</t>
  </si>
  <si>
    <t>Total Words</t>
  </si>
  <si>
    <t>Words left</t>
  </si>
  <si>
    <r>
      <rPr>
        <sz val="10"/>
        <color indexed="8"/>
        <rFont val="Calibri"/>
      </rPr>
      <t xml:space="preserve">This sheet has all the formulas built in. Enter your goal up top (50,000 or higher) and then your final word count in column B.      </t>
    </r>
    <r>
      <rPr>
        <b val="1"/>
        <sz val="10"/>
        <color indexed="8"/>
        <rFont val="Calibri"/>
      </rPr>
      <t>Bold numbers</t>
    </r>
    <r>
      <rPr>
        <sz val="10"/>
        <color indexed="8"/>
        <rFont val="Calibri"/>
      </rPr>
      <t xml:space="preserve"> in the +/- , day count, and average columns are your top and bottom values for the month</t>
    </r>
  </si>
  <si>
    <t>http://justinmclachlan.com</t>
  </si>
  <si>
    <t>Project</t>
  </si>
  <si>
    <t>Sprint Total</t>
  </si>
  <si>
    <t>Date</t>
  </si>
  <si>
    <t>Total Words:</t>
  </si>
  <si>
    <t>Planetstrider</t>
  </si>
  <si>
    <t>Behind the Lines</t>
  </si>
</sst>
</file>

<file path=xl/styles.xml><?xml version="1.0" encoding="utf-8"?>
<styleSheet xmlns="http://schemas.openxmlformats.org/spreadsheetml/2006/main">
  <numFmts count="4">
    <numFmt numFmtId="0" formatCode="General"/>
    <numFmt numFmtId="59" formatCode="0.0%"/>
    <numFmt numFmtId="60" formatCode="m/d/yyyy"/>
    <numFmt numFmtId="61" formatCode="m/d"/>
  </numFmts>
  <fonts count="25">
    <font>
      <sz val="10"/>
      <color indexed="8"/>
      <name val="Arial"/>
    </font>
    <font>
      <sz val="12"/>
      <color indexed="8"/>
      <name val="Helvetica"/>
    </font>
    <font>
      <b val="1"/>
      <sz val="10"/>
      <color indexed="8"/>
      <name val="Arial"/>
    </font>
    <font>
      <sz val="10"/>
      <color indexed="11"/>
      <name val="Arial"/>
    </font>
    <font>
      <sz val="13"/>
      <color indexed="8"/>
      <name val="Arial"/>
    </font>
    <font>
      <b val="1"/>
      <sz val="11"/>
      <color indexed="8"/>
      <name val="Arial"/>
    </font>
    <font>
      <b val="1"/>
      <sz val="10"/>
      <color indexed="8"/>
      <name val="Verdana"/>
    </font>
    <font>
      <b val="1"/>
      <sz val="10"/>
      <color indexed="11"/>
      <name val="Verdana"/>
    </font>
    <font>
      <sz val="10"/>
      <color indexed="11"/>
      <name val="Verdana"/>
    </font>
    <font>
      <sz val="10"/>
      <color indexed="8"/>
      <name val="Verdana"/>
    </font>
    <font>
      <sz val="12"/>
      <color indexed="8"/>
      <name val="Verdana"/>
    </font>
    <font>
      <b val="1"/>
      <sz val="14"/>
      <color indexed="8"/>
      <name val="Calibri"/>
    </font>
    <font>
      <b val="1"/>
      <sz val="18"/>
      <color indexed="8"/>
      <name val="Calibri"/>
    </font>
    <font>
      <sz val="11"/>
      <color indexed="8"/>
      <name val="Helvetica"/>
    </font>
    <font>
      <b val="1"/>
      <sz val="11"/>
      <color indexed="8"/>
      <name val="Calibri"/>
    </font>
    <font>
      <sz val="10"/>
      <color indexed="8"/>
      <name val="Calibri"/>
    </font>
    <font>
      <b val="1"/>
      <sz val="16"/>
      <color indexed="8"/>
      <name val="Calibri"/>
    </font>
    <font>
      <b val="1"/>
      <sz val="10"/>
      <color indexed="8"/>
      <name val="Calibri"/>
    </font>
    <font>
      <sz val="10"/>
      <color indexed="10"/>
      <name val="Verdana"/>
    </font>
    <font>
      <sz val="12"/>
      <color indexed="8"/>
      <name val="Calibri"/>
    </font>
    <font>
      <sz val="15"/>
      <color indexed="8"/>
      <name val="Calibri"/>
    </font>
    <font>
      <b val="1"/>
      <sz val="20"/>
      <color indexed="8"/>
      <name val="Calibri"/>
    </font>
    <font>
      <sz val="18"/>
      <color indexed="8"/>
      <name val="Calibri"/>
    </font>
    <font>
      <sz val="20"/>
      <color indexed="8"/>
      <name val="Calibri"/>
    </font>
    <font>
      <sz val="13"/>
      <color indexed="8"/>
      <name val="Calibri"/>
    </font>
  </fonts>
  <fills count="4">
    <fill>
      <patternFill patternType="none"/>
    </fill>
    <fill>
      <patternFill patternType="gray125"/>
    </fill>
    <fill>
      <patternFill patternType="solid">
        <fgColor indexed="10"/>
        <bgColor auto="1"/>
      </patternFill>
    </fill>
    <fill>
      <patternFill patternType="solid">
        <fgColor indexed="12"/>
        <bgColor auto="1"/>
      </patternFill>
    </fill>
  </fills>
  <borders count="8">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diagonal/>
    </border>
    <border>
      <left/>
      <right style="thin">
        <color indexed="9"/>
      </right>
      <top/>
      <bottom/>
      <diagonal/>
    </border>
    <border>
      <left style="thin">
        <color indexed="9"/>
      </left>
      <right style="thin">
        <color indexed="8"/>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8"/>
      </top>
      <bottom style="thin">
        <color indexed="9"/>
      </bottom>
      <diagonal/>
    </border>
  </borders>
  <cellStyleXfs count="1">
    <xf numFmtId="0" fontId="0" applyNumberFormat="0" applyFont="1" applyFill="0" applyBorder="0" applyAlignment="1" applyProtection="0">
      <alignment vertical="bottom"/>
    </xf>
  </cellStyleXfs>
  <cellXfs count="57">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2" fillId="2" applyNumberFormat="1" applyFont="1" applyFill="1" applyBorder="0" applyAlignment="1" applyProtection="0">
      <alignment horizontal="center" vertical="bottom"/>
    </xf>
    <xf numFmtId="0" fontId="3" fillId="2" applyNumberFormat="1" applyFont="1" applyFill="1" applyBorder="0" applyAlignment="1" applyProtection="0">
      <alignment horizontal="center" vertical="bottom"/>
    </xf>
    <xf numFmtId="0" fontId="0" fillId="2" applyNumberFormat="1" applyFont="1" applyFill="1" applyBorder="0" applyAlignment="1" applyProtection="0">
      <alignment horizontal="center" vertical="bottom"/>
    </xf>
    <xf numFmtId="0" fontId="0" fillId="2" applyNumberFormat="1" applyFont="1" applyFill="1" applyBorder="0" applyAlignment="1" applyProtection="0">
      <alignment vertical="bottom"/>
    </xf>
    <xf numFmtId="0" fontId="5" fillId="2" borderId="1" applyNumberFormat="1" applyFont="1" applyFill="1" applyBorder="1" applyAlignment="1" applyProtection="0">
      <alignment horizontal="center" vertical="center"/>
    </xf>
    <xf numFmtId="0" fontId="6" fillId="2" borderId="1" applyNumberFormat="1" applyFont="1" applyFill="1" applyBorder="1" applyAlignment="1" applyProtection="0">
      <alignment horizontal="center" vertical="center"/>
    </xf>
    <xf numFmtId="49" fontId="6" fillId="2" borderId="1" applyNumberFormat="1" applyFont="1" applyFill="1" applyBorder="1" applyAlignment="1" applyProtection="0">
      <alignment horizontal="center" vertical="center" wrapText="1"/>
    </xf>
    <xf numFmtId="49" fontId="7" fillId="2" borderId="1" applyNumberFormat="1" applyFont="1" applyFill="1" applyBorder="1" applyAlignment="1" applyProtection="0">
      <alignment horizontal="center" vertical="center"/>
    </xf>
    <xf numFmtId="0" fontId="0" borderId="1" applyNumberFormat="1" applyFont="1" applyFill="0" applyBorder="1" applyAlignment="1" applyProtection="0">
      <alignment vertical="bottom"/>
    </xf>
    <xf numFmtId="0" fontId="6" fillId="2" borderId="1" applyNumberFormat="1" applyFont="1" applyFill="1" applyBorder="1" applyAlignment="1" applyProtection="0">
      <alignment horizontal="center" vertical="bottom"/>
    </xf>
    <xf numFmtId="0" fontId="8" fillId="2" borderId="1" applyNumberFormat="1" applyFont="1" applyFill="1" applyBorder="1" applyAlignment="1" applyProtection="0">
      <alignment horizontal="center" vertical="bottom"/>
    </xf>
    <xf numFmtId="0" fontId="9" fillId="2" borderId="1" applyNumberFormat="1" applyFont="1" applyFill="1" applyBorder="1" applyAlignment="1" applyProtection="0">
      <alignment horizontal="center" vertical="bottom"/>
    </xf>
    <xf numFmtId="59" fontId="9" fillId="2" borderId="1" applyNumberFormat="1" applyFont="1" applyFill="1" applyBorder="1" applyAlignment="1" applyProtection="0">
      <alignment horizontal="center" vertical="bottom"/>
    </xf>
    <xf numFmtId="0" fontId="10" fillId="2" borderId="2" applyNumberFormat="1" applyFont="1" applyFill="1" applyBorder="1" applyAlignment="1" applyProtection="0">
      <alignment vertical="bottom"/>
    </xf>
    <xf numFmtId="49" fontId="11" fillId="3" borderId="3" applyNumberFormat="1" applyFont="1" applyFill="1" applyBorder="1" applyAlignment="1" applyProtection="0">
      <alignment horizontal="left" vertical="center"/>
    </xf>
    <xf numFmtId="0" fontId="12" fillId="3" borderId="4" applyNumberFormat="1" applyFont="1" applyFill="1" applyBorder="1" applyAlignment="1" applyProtection="0">
      <alignment horizontal="center" vertical="center"/>
    </xf>
    <xf numFmtId="1" fontId="8" fillId="2" borderId="1" applyNumberFormat="1" applyFont="1" applyFill="1" applyBorder="1" applyAlignment="1" applyProtection="0">
      <alignment horizontal="center" vertical="bottom"/>
    </xf>
    <xf numFmtId="1" fontId="9" fillId="2" borderId="1" applyNumberFormat="1" applyFont="1" applyFill="1" applyBorder="1" applyAlignment="1" applyProtection="0">
      <alignment horizontal="center" vertical="bottom"/>
    </xf>
    <xf numFmtId="9" fontId="9" fillId="2" borderId="1" applyNumberFormat="1" applyFont="1" applyFill="1" applyBorder="1" applyAlignment="1" applyProtection="0">
      <alignment horizontal="center" vertical="bottom"/>
    </xf>
    <xf numFmtId="0" fontId="10" fillId="2" borderId="1" applyNumberFormat="1" applyFont="1" applyFill="1" applyBorder="1" applyAlignment="1" applyProtection="0">
      <alignment vertical="bottom"/>
    </xf>
    <xf numFmtId="49" fontId="14" fillId="2" borderId="1" applyNumberFormat="1" applyFont="1" applyFill="1" applyBorder="1" applyAlignment="1" applyProtection="0">
      <alignment horizontal="left" vertical="bottom"/>
    </xf>
    <xf numFmtId="0" fontId="14" fillId="2" borderId="1" applyNumberFormat="1" applyFont="1" applyFill="1" applyBorder="1" applyAlignment="1" applyProtection="0">
      <alignment horizontal="left" vertical="bottom"/>
    </xf>
    <xf numFmtId="49" fontId="15" fillId="2" borderId="1" applyNumberFormat="1" applyFont="1" applyFill="1" applyBorder="1" applyAlignment="1" applyProtection="0">
      <alignment horizontal="left" vertical="top" wrapText="1"/>
    </xf>
    <xf numFmtId="1" fontId="16" fillId="2" borderId="1" applyNumberFormat="1" applyFont="1" applyFill="1" applyBorder="1" applyAlignment="1" applyProtection="0">
      <alignment horizontal="center" vertical="center"/>
    </xf>
    <xf numFmtId="0" fontId="15" fillId="2" borderId="1" applyNumberFormat="1" applyFont="1" applyFill="1" applyBorder="1" applyAlignment="1" applyProtection="0">
      <alignment horizontal="left" vertical="top" wrapText="1"/>
    </xf>
    <xf numFmtId="0" fontId="15" fillId="2" borderId="1" applyNumberFormat="1" applyFont="1" applyFill="1" applyBorder="1" applyAlignment="1" applyProtection="0">
      <alignment horizontal="center" vertical="bottom"/>
    </xf>
    <xf numFmtId="49" fontId="17" fillId="2" borderId="1" applyNumberFormat="1" applyFont="1" applyFill="1" applyBorder="1" applyAlignment="1" applyProtection="0">
      <alignment vertical="bottom"/>
    </xf>
    <xf numFmtId="0" fontId="14" fillId="2" borderId="1" applyNumberFormat="1" applyFont="1" applyFill="1" applyBorder="1" applyAlignment="1" applyProtection="0">
      <alignment horizontal="center" vertical="bottom"/>
    </xf>
    <xf numFmtId="9" fontId="14" fillId="2" borderId="1" applyNumberFormat="1" applyFont="1" applyFill="1" applyBorder="1" applyAlignment="1" applyProtection="0">
      <alignment horizontal="center" vertical="bottom"/>
    </xf>
    <xf numFmtId="0" fontId="14" fillId="2" borderId="1" applyNumberFormat="1" applyFont="1" applyFill="1" applyBorder="1" applyAlignment="1" applyProtection="0">
      <alignment horizontal="center" vertical="center"/>
    </xf>
    <xf numFmtId="49" fontId="9" fillId="2" borderId="1" applyNumberFormat="1" applyFont="1" applyFill="1" applyBorder="1" applyAlignment="1" applyProtection="0">
      <alignment horizontal="center" vertical="bottom"/>
    </xf>
    <xf numFmtId="49" fontId="15" fillId="2" borderId="1" applyNumberFormat="1" applyFont="1" applyFill="1" applyBorder="1" applyAlignment="1" applyProtection="0">
      <alignment vertical="bottom"/>
    </xf>
    <xf numFmtId="0" fontId="15" fillId="2" borderId="1" applyNumberFormat="1" applyFont="1" applyFill="1" applyBorder="1" applyAlignment="1" applyProtection="0">
      <alignment vertical="top" wrapText="1"/>
    </xf>
    <xf numFmtId="0" fontId="15" fillId="2" borderId="1" applyNumberFormat="1" applyFont="1" applyFill="1" applyBorder="1" applyAlignment="1" applyProtection="0">
      <alignment vertical="bottom"/>
    </xf>
    <xf numFmtId="0" fontId="18" fillId="2" borderId="1" applyNumberFormat="1" applyFont="1" applyFill="1" applyBorder="1" applyAlignment="1" applyProtection="0">
      <alignment horizontal="center" vertical="bottom"/>
    </xf>
    <xf numFmtId="59" fontId="18" fillId="2" borderId="1" applyNumberFormat="1" applyFont="1" applyFill="1" applyBorder="1" applyAlignment="1" applyProtection="0">
      <alignment horizontal="center" vertical="bottom"/>
    </xf>
    <xf numFmtId="0" fontId="19" applyNumberFormat="1" applyFont="1" applyFill="0" applyBorder="0" applyAlignment="1" applyProtection="0">
      <alignment vertical="bottom"/>
    </xf>
    <xf numFmtId="49" fontId="21" fillId="2" borderId="1" applyNumberFormat="1" applyFont="1" applyFill="1" applyBorder="1" applyAlignment="1" applyProtection="0">
      <alignment vertical="bottom"/>
    </xf>
    <xf numFmtId="49" fontId="21" fillId="2" borderId="5" applyNumberFormat="1" applyFont="1" applyFill="1" applyBorder="1" applyAlignment="1" applyProtection="0">
      <alignment vertical="bottom"/>
    </xf>
    <xf numFmtId="49" fontId="21" fillId="2" borderId="6" applyNumberFormat="1" applyFont="1" applyFill="1" applyBorder="1" applyAlignment="1" applyProtection="0">
      <alignment vertical="bottom"/>
    </xf>
    <xf numFmtId="3" fontId="12" fillId="2" borderId="6" applyNumberFormat="1" applyFont="1" applyFill="1" applyBorder="1" applyAlignment="1" applyProtection="0">
      <alignment vertical="bottom"/>
    </xf>
    <xf numFmtId="49" fontId="22" fillId="2" borderId="1" applyNumberFormat="1" applyFont="1" applyFill="1" applyBorder="1" applyAlignment="1" applyProtection="0">
      <alignment vertical="bottom"/>
    </xf>
    <xf numFmtId="3" fontId="23" fillId="2" borderId="1" applyNumberFormat="1" applyFont="1" applyFill="1" applyBorder="1" applyAlignment="1" applyProtection="0">
      <alignment horizontal="center" vertical="bottom"/>
    </xf>
    <xf numFmtId="14" fontId="23" fillId="2" borderId="7" applyNumberFormat="1" applyFont="1" applyFill="1" applyBorder="1" applyAlignment="1" applyProtection="0">
      <alignment horizontal="center" vertical="bottom"/>
    </xf>
    <xf numFmtId="0" fontId="24" fillId="2" borderId="7" applyNumberFormat="1" applyFont="1" applyFill="1" applyBorder="1" applyAlignment="1" applyProtection="0">
      <alignment vertical="bottom"/>
    </xf>
    <xf numFmtId="0" fontId="19" fillId="2" borderId="7" applyNumberFormat="0" applyFont="1" applyFill="1" applyBorder="1" applyAlignment="1" applyProtection="0">
      <alignment vertical="bottom"/>
    </xf>
    <xf numFmtId="0" fontId="22" fillId="2" borderId="1" applyNumberFormat="1" applyFont="1" applyFill="1" applyBorder="1" applyAlignment="1" applyProtection="0">
      <alignment vertical="bottom"/>
    </xf>
    <xf numFmtId="0" fontId="23" fillId="2" borderId="1" applyNumberFormat="1" applyFont="1" applyFill="1" applyBorder="1" applyAlignment="1" applyProtection="0">
      <alignment horizontal="center" vertical="bottom"/>
    </xf>
    <xf numFmtId="0" fontId="19" fillId="2" borderId="1" applyNumberFormat="0" applyFont="1" applyFill="1" applyBorder="1" applyAlignment="1" applyProtection="0">
      <alignment vertical="bottom"/>
    </xf>
    <xf numFmtId="14" fontId="23" fillId="2" borderId="1" applyNumberFormat="1" applyFont="1" applyFill="1" applyBorder="1" applyAlignment="1" applyProtection="0">
      <alignment horizontal="center" vertical="bottom"/>
    </xf>
    <xf numFmtId="0" fontId="19" fillId="2" borderId="1" applyNumberFormat="1" applyFont="1" applyFill="1" applyBorder="1" applyAlignment="1" applyProtection="0">
      <alignment vertical="bottom"/>
    </xf>
    <xf numFmtId="60" fontId="23" fillId="2" borderId="1" applyNumberFormat="1" applyFont="1" applyFill="1" applyBorder="1" applyAlignment="1" applyProtection="0">
      <alignment horizontal="center" vertical="bottom"/>
    </xf>
    <xf numFmtId="61" fontId="23" fillId="2" borderId="1" applyNumberFormat="1" applyFont="1" applyFill="1" applyBorder="1" applyAlignment="1" applyProtection="0">
      <alignment horizontal="center" vertical="bottom"/>
    </xf>
    <xf numFmtId="0" fontId="23" fillId="2" borderId="1" applyNumberFormat="1" applyFont="1" applyFill="1" applyBorder="1" applyAlignment="1" applyProtection="0">
      <alignment vertical="bottom"/>
    </xf>
    <xf numFmtId="61" fontId="23" fillId="2" borderId="1" applyNumberFormat="1" applyFont="1" applyFill="1" applyBorder="1" applyAlignment="1" applyProtection="0">
      <alignment vertical="bottom"/>
    </xf>
  </cellXfs>
  <cellStyles count="1">
    <cellStyle name="Normal" xfId="0" builtinId="0"/>
  </cellStyles>
  <dxfs count="2">
    <dxf>
      <font>
        <color rgb="ffffc000"/>
      </font>
    </dxf>
    <dxf>
      <font>
        <b val="1"/>
        <color rgb="ffc00000"/>
      </font>
      <fill>
        <patternFill patternType="solid">
          <fgColor indexed="14"/>
          <bgColor indexed="15"/>
        </patternFill>
      </fill>
    </dxf>
  </dxfs>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595959"/>
      <rgbColor rgb="ffe5dfec"/>
      <rgbColor rgb="ffffc000"/>
      <rgbColor rgb="00000000"/>
      <rgbColor rgb="fff2dbdb"/>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r="http://schemas.openxmlformats.org/officeDocument/2006/relationships" xmlns:a="http://schemas.openxmlformats.org/drawingml/2006/main" xmlns:xdr="http://schemas.openxmlformats.org/drawingml/2006/spreadsheetDrawing"/>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dimension ref="A1:I7143"/>
  <sheetViews>
    <sheetView workbookViewId="0" defaultGridColor="0" colorId="9"/>
  </sheetViews>
  <sheetFormatPr defaultColWidth="8.83333" defaultRowHeight="12" customHeight="1" outlineLevelRow="0" outlineLevelCol="0"/>
  <cols>
    <col min="1" max="1" width="6" style="2" customWidth="1"/>
    <col min="2" max="2" width="7.85156" style="2" customWidth="1"/>
    <col min="3" max="3" width="8.5" style="3" customWidth="1"/>
    <col min="4" max="4" width="8" style="4" customWidth="1"/>
    <col min="5" max="5" width="8.82031" style="4" customWidth="1"/>
    <col min="6" max="6" width="11" style="4" customWidth="1"/>
    <col min="7" max="7" width="3.35156" style="5" customWidth="1"/>
    <col min="8" max="8" width="7.45312" style="5" customWidth="1"/>
    <col min="9" max="9" width="28.3516" style="5" customWidth="1"/>
    <col min="10" max="256" width="8.85156" style="1" customWidth="1"/>
  </cols>
  <sheetData>
    <row r="1" s="6" customFormat="1" ht="30" customHeight="1">
      <c r="A1" s="7"/>
      <c r="B1" t="s" s="8">
        <v>0</v>
      </c>
      <c r="C1" t="s" s="9">
        <v>1</v>
      </c>
      <c r="D1" t="s" s="8">
        <v>2</v>
      </c>
      <c r="E1" t="s" s="8">
        <v>3</v>
      </c>
      <c r="F1" t="s" s="8">
        <v>4</v>
      </c>
    </row>
    <row r="2" s="10" customFormat="1" ht="15.75" customHeight="1">
      <c r="A2" s="11"/>
      <c r="B2" s="11"/>
      <c r="C2" s="12"/>
      <c r="D2" s="13"/>
      <c r="E2" s="13"/>
      <c r="F2" s="14"/>
      <c r="G2" s="15"/>
      <c r="H2" t="s" s="16">
        <v>5</v>
      </c>
      <c r="I2" s="17">
        <v>100000</v>
      </c>
    </row>
    <row r="3" s="10" customFormat="1" ht="15.75" customHeight="1">
      <c r="A3" s="11">
        <v>1</v>
      </c>
      <c r="B3" s="11">
        <v>3097</v>
      </c>
      <c r="C3" s="18">
        <f>(I3)</f>
        <v>3333.333333333333</v>
      </c>
      <c r="D3" s="19">
        <f>IF(B3&gt;0,B3-C3,"")</f>
        <v>-236.3333333333335</v>
      </c>
      <c r="E3" s="13">
        <f>B3</f>
        <v>3097</v>
      </c>
      <c r="F3" s="20">
        <f>IF(B3,B3/I2,"")</f>
        <v>0.03097</v>
      </c>
      <c r="G3" s="15"/>
      <c r="H3" t="s" s="16">
        <v>6</v>
      </c>
      <c r="I3" s="17">
        <f>(I2/30)</f>
        <v>3333.333333333333</v>
      </c>
    </row>
    <row r="4" s="10" customFormat="1" ht="15.75" customHeight="1">
      <c r="A4" s="11">
        <v>2</v>
      </c>
      <c r="B4" s="11">
        <v>4831</v>
      </c>
      <c r="C4" s="18">
        <f>C3+I3</f>
        <v>6666.666666666667</v>
      </c>
      <c r="D4" s="19">
        <f>IF(B4&gt;0,B4-C4,"")</f>
        <v>-1835.666666666667</v>
      </c>
      <c r="E4" s="13">
        <f>IF(B4,B4-B3,"")</f>
        <v>1734</v>
      </c>
      <c r="F4" s="20">
        <f>IF(B4,B4/I2,"")</f>
        <v>0.04831</v>
      </c>
      <c r="G4" s="21"/>
    </row>
    <row r="5" s="10" customFormat="1" ht="15.75" customHeight="1">
      <c r="A5" s="11">
        <v>3</v>
      </c>
      <c r="B5" s="11">
        <v>10909</v>
      </c>
      <c r="C5" s="18">
        <f>C4+I3</f>
        <v>10000</v>
      </c>
      <c r="D5" s="19">
        <f>IF(B5&gt;0,B5-C5,"")</f>
        <v>909</v>
      </c>
      <c r="E5" s="13">
        <f>IF(B5&gt;0,B5-B4,"")</f>
        <v>6078</v>
      </c>
      <c r="F5" s="20">
        <f>IF(B5,B5/I2,"")</f>
        <v>0.10909</v>
      </c>
      <c r="G5" s="21"/>
      <c r="H5" t="s" s="22">
        <v>7</v>
      </c>
      <c r="I5" s="23"/>
    </row>
    <row r="6" s="10" customFormat="1" ht="15.75" customHeight="1">
      <c r="A6" s="11">
        <v>4</v>
      </c>
      <c r="B6" s="11">
        <v>12250</v>
      </c>
      <c r="C6" s="18">
        <f>C5+I3</f>
        <v>13333.333333333334</v>
      </c>
      <c r="D6" s="19">
        <f>IF(B6&gt;0,B6-C6,"")</f>
        <v>-1083.333333333334</v>
      </c>
      <c r="E6" s="13">
        <f>IF(B6&gt;0,B6-B5,"")</f>
        <v>1341</v>
      </c>
      <c r="F6" s="20">
        <f>IF(B6,B6/I2,"")</f>
        <v>0.1225</v>
      </c>
      <c r="G6" s="21"/>
      <c r="H6" t="s" s="24">
        <v>8</v>
      </c>
      <c r="I6" s="25">
        <f>(I2-E33)/(30-COUNT(B3:B32))</f>
        <v>3407.923076923077</v>
      </c>
    </row>
    <row r="7" s="10" customFormat="1" ht="15.75" customHeight="1">
      <c r="A7" s="11">
        <v>5</v>
      </c>
      <c r="B7" s="11">
        <v>12250</v>
      </c>
      <c r="C7" s="18">
        <f>C6+I3</f>
        <v>16666.666666666668</v>
      </c>
      <c r="D7" s="19">
        <f>IF(B7&gt;0,B7-C7,"")</f>
        <v>-4416.666666666668</v>
      </c>
      <c r="E7" s="13">
        <f>IF(B7&gt;0,B7-B6,"")</f>
        <v>0</v>
      </c>
      <c r="F7" s="20">
        <f>IF(B7&gt;0,B7/I2,"")</f>
        <v>0.1225</v>
      </c>
      <c r="G7" s="21"/>
      <c r="H7" s="26"/>
      <c r="I7" s="27"/>
    </row>
    <row r="8" s="10" customFormat="1" ht="15.75" customHeight="1">
      <c r="A8" s="11">
        <v>6</v>
      </c>
      <c r="B8" s="11">
        <v>12250</v>
      </c>
      <c r="C8" s="18">
        <f>C7+I3</f>
        <v>20000</v>
      </c>
      <c r="D8" s="19">
        <f>IF(B8&gt;0,B8-C8,"")</f>
        <v>-7750</v>
      </c>
      <c r="E8" s="13">
        <f>IF(B8&gt;0,B8-B7,"")</f>
        <v>0</v>
      </c>
      <c r="F8" s="20">
        <f>IF(B8&gt;0,B8/I2,"")</f>
        <v>0.1225</v>
      </c>
      <c r="G8" s="21"/>
      <c r="H8" s="26"/>
      <c r="I8" s="27"/>
    </row>
    <row r="9" s="10" customFormat="1" ht="15.75" customHeight="1">
      <c r="A9" s="11">
        <v>7</v>
      </c>
      <c r="B9" s="11">
        <v>14193</v>
      </c>
      <c r="C9" s="18">
        <f>C8+I3</f>
        <v>23333.333333333332</v>
      </c>
      <c r="D9" s="19">
        <f>IF(B9&gt;0,B9-C9,"")</f>
        <v>-9140.333333333332</v>
      </c>
      <c r="E9" s="13">
        <f>IF(B9&gt;0,B9-B8,"")</f>
        <v>1943</v>
      </c>
      <c r="F9" s="20">
        <f>IF(B9&gt;0,B9/I2,"")</f>
        <v>0.14193</v>
      </c>
      <c r="G9" s="21"/>
      <c r="H9" s="26"/>
      <c r="I9" s="27"/>
    </row>
    <row r="10" s="10" customFormat="1" ht="15.75" customHeight="1">
      <c r="A10" s="11">
        <v>8</v>
      </c>
      <c r="B10" s="11">
        <v>18322</v>
      </c>
      <c r="C10" s="18">
        <f>C9+I3</f>
        <v>26666.666666666664</v>
      </c>
      <c r="D10" s="19">
        <f>IF(B10&gt;0,B10-C10,"")</f>
        <v>-8344.666666666664</v>
      </c>
      <c r="E10" s="13">
        <f>IF(B10&gt;0,B10-B9,"")</f>
        <v>4129</v>
      </c>
      <c r="F10" s="20">
        <f>IF(B10&gt;0,B10/I2,"")</f>
        <v>0.18322</v>
      </c>
      <c r="G10" s="21"/>
      <c r="H10" s="26"/>
      <c r="I10" s="27"/>
    </row>
    <row r="11" s="10" customFormat="1" ht="15.75" customHeight="1">
      <c r="A11" s="11">
        <v>9</v>
      </c>
      <c r="B11" s="11">
        <v>23356</v>
      </c>
      <c r="C11" s="18">
        <f>C10+I3</f>
        <v>30000</v>
      </c>
      <c r="D11" s="19">
        <f>IF(B11&gt;0,B11-C11,"")</f>
        <v>-6643.999999999996</v>
      </c>
      <c r="E11" s="13">
        <f>IF(B11&gt;0,B11-B10,"")</f>
        <v>5034</v>
      </c>
      <c r="F11" s="20">
        <f>IF(B11&gt;0,B11/I2,"")</f>
        <v>0.23356</v>
      </c>
      <c r="G11" s="21"/>
      <c r="H11" s="26"/>
      <c r="I11" s="27"/>
    </row>
    <row r="12" s="10" customFormat="1" ht="15.75" customHeight="1">
      <c r="A12" s="11">
        <v>10</v>
      </c>
      <c r="B12" s="11">
        <v>28254</v>
      </c>
      <c r="C12" s="18">
        <f>C11+I3</f>
        <v>33333.333333333328</v>
      </c>
      <c r="D12" s="19">
        <f>IF(B12&gt;0,B12-C12,"")</f>
        <v>-5079.333333333328</v>
      </c>
      <c r="E12" s="13">
        <f>IF(B12&gt;0,B12-B11,"")</f>
        <v>4898</v>
      </c>
      <c r="F12" s="20">
        <f>IF(B12&gt;0,B12/I2,"")</f>
        <v>0.28254</v>
      </c>
      <c r="G12" s="21"/>
      <c r="H12" s="26"/>
      <c r="I12" s="27"/>
    </row>
    <row r="13" s="10" customFormat="1" ht="15.75" customHeight="1">
      <c r="A13" s="11">
        <v>11</v>
      </c>
      <c r="B13" s="11">
        <v>30783</v>
      </c>
      <c r="C13" s="18">
        <f>C12+I3</f>
        <v>36666.666666666664</v>
      </c>
      <c r="D13" s="19">
        <f>IF(B13&gt;0,B13-C13,"")</f>
        <v>-5883.666666666664</v>
      </c>
      <c r="E13" s="13">
        <f>IF(B13&gt;0,B13-B12,"")</f>
        <v>2529</v>
      </c>
      <c r="F13" s="20">
        <f>IF(B13&gt;0,B13/I2,"")</f>
        <v>0.30783</v>
      </c>
      <c r="G13" s="21"/>
      <c r="H13" s="26"/>
      <c r="I13" s="27"/>
    </row>
    <row r="14" s="10" customFormat="1" ht="15.75" customHeight="1">
      <c r="A14" s="11">
        <v>12</v>
      </c>
      <c r="B14" s="11">
        <v>33742</v>
      </c>
      <c r="C14" s="18">
        <f>C13+I3</f>
        <v>40000</v>
      </c>
      <c r="D14" s="19">
        <f>IF(B14&gt;0,B14-C14,"")</f>
        <v>-6258</v>
      </c>
      <c r="E14" s="13">
        <f>IF(B14&gt;0,B14-B13,"")</f>
        <v>2959</v>
      </c>
      <c r="F14" s="20">
        <f>IF(B14&gt;0,B14/I2,"")</f>
        <v>0.33742</v>
      </c>
      <c r="G14" s="21"/>
      <c r="H14" t="s" s="28">
        <v>9</v>
      </c>
      <c r="I14" s="29">
        <f>(E33/COUNT(E3:E32))</f>
        <v>3276.294117647059</v>
      </c>
    </row>
    <row r="15" s="10" customFormat="1" ht="15.75" customHeight="1">
      <c r="A15" s="11">
        <v>13</v>
      </c>
      <c r="B15" s="11">
        <v>35387</v>
      </c>
      <c r="C15" s="18">
        <f>C14+I3</f>
        <v>43333.333333333336</v>
      </c>
      <c r="D15" s="19">
        <f>IF(B15&gt;0,B15-C15,"")</f>
        <v>-7946.333333333336</v>
      </c>
      <c r="E15" s="13">
        <f>IF(B15&gt;0,B15-B14,"")</f>
        <v>1645</v>
      </c>
      <c r="F15" s="20">
        <f>IF(B15&gt;0,B15/I2,"")</f>
        <v>0.35387</v>
      </c>
      <c r="G15" s="21"/>
      <c r="H15" t="s" s="28">
        <v>10</v>
      </c>
      <c r="I15" s="30">
        <f>100%-(E33/I2)</f>
        <v>0.44303</v>
      </c>
    </row>
    <row r="16" s="10" customFormat="1" ht="15.75" customHeight="1">
      <c r="A16" s="11">
        <v>14</v>
      </c>
      <c r="B16" s="11">
        <v>39138</v>
      </c>
      <c r="C16" s="18">
        <f>C15+I3</f>
        <v>46666.666666666672</v>
      </c>
      <c r="D16" s="19">
        <f>IF(B16&gt;0,B16-C16,"")</f>
        <v>-7528.666666666672</v>
      </c>
      <c r="E16" s="13">
        <f>IF(B16&gt;0,B16-B15,"")</f>
        <v>3751</v>
      </c>
      <c r="F16" s="20">
        <f>IF(B16&gt;0,B16/I2,"")</f>
        <v>0.39138</v>
      </c>
      <c r="G16" s="21"/>
      <c r="H16" t="s" s="28">
        <v>11</v>
      </c>
      <c r="I16" s="29">
        <f>30-(COUNT(B3:B32))</f>
        <v>13</v>
      </c>
    </row>
    <row r="17" s="10" customFormat="1" ht="15.75" customHeight="1">
      <c r="A17" s="11">
        <v>15</v>
      </c>
      <c r="B17" s="11">
        <v>44248</v>
      </c>
      <c r="C17" s="18">
        <f>C16+I3</f>
        <v>50000.000000000007</v>
      </c>
      <c r="D17" s="19">
        <f>IF(B17&gt;0,B17-C17,"")</f>
        <v>-5752.000000000007</v>
      </c>
      <c r="E17" s="13">
        <f>IF(B17&gt;0,B17-B16,"")</f>
        <v>5110</v>
      </c>
      <c r="F17" s="20">
        <f>IF(B17&gt;0,B17/I2,"")</f>
        <v>0.44248</v>
      </c>
      <c r="G17" s="21"/>
      <c r="H17" t="s" s="28">
        <v>12</v>
      </c>
      <c r="I17" s="31">
        <f>(E33)</f>
        <v>55697</v>
      </c>
    </row>
    <row r="18" s="10" customFormat="1" ht="15.75" customHeight="1">
      <c r="A18" s="11">
        <v>16</v>
      </c>
      <c r="B18" s="11">
        <v>50129</v>
      </c>
      <c r="C18" s="18">
        <f>C17+I3</f>
        <v>53333.333333333343</v>
      </c>
      <c r="D18" s="19">
        <f>IF(B18&gt;0,B18-C18,"")</f>
        <v>-3204.333333333343</v>
      </c>
      <c r="E18" s="13">
        <f>IF(B18&gt;0,B18-B17,"")</f>
        <v>5881</v>
      </c>
      <c r="F18" s="20">
        <f>IF(B18&gt;0,B18/I2,"")</f>
        <v>0.50129</v>
      </c>
      <c r="G18" s="21"/>
      <c r="H18" t="s" s="28">
        <v>13</v>
      </c>
      <c r="I18" s="29">
        <f>(I2-I17)</f>
        <v>44303</v>
      </c>
    </row>
    <row r="19" s="10" customFormat="1" ht="15.75" customHeight="1">
      <c r="A19" s="11">
        <v>17</v>
      </c>
      <c r="B19" s="11">
        <v>55697</v>
      </c>
      <c r="C19" s="18">
        <f>C18+I3</f>
        <v>56666.666666666679</v>
      </c>
      <c r="D19" s="19">
        <f>IF(B19&gt;0,B19-C19,"")</f>
        <v>-969.6666666666788</v>
      </c>
      <c r="E19" s="13">
        <f>IF(B19&gt;0,B19-B18,"")</f>
        <v>5568</v>
      </c>
      <c r="F19" s="20">
        <f>IF(B19&gt;0,B19/I2,"")</f>
        <v>0.55697</v>
      </c>
      <c r="G19" s="21"/>
    </row>
    <row r="20" s="10" customFormat="1" ht="15.75" customHeight="1">
      <c r="A20" s="11">
        <v>18</v>
      </c>
      <c r="B20" s="11"/>
      <c r="C20" s="18">
        <f>C19+I3</f>
        <v>60000.000000000015</v>
      </c>
      <c r="D20" t="s" s="32">
        <f>IF(B20&gt;0,B20-C20,"")</f>
      </c>
      <c r="E20" t="s" s="32">
        <f>IF(B20&gt;0,B20-B19,"")</f>
      </c>
      <c r="F20" t="s" s="32">
        <f>IF(B20&gt;0,B20/I2,"")</f>
      </c>
      <c r="G20" s="21"/>
      <c r="H20" t="s" s="24">
        <v>14</v>
      </c>
      <c r="I20" s="26"/>
    </row>
    <row r="21" s="10" customFormat="1" ht="15.75" customHeight="1">
      <c r="A21" s="11">
        <v>19</v>
      </c>
      <c r="B21" s="11"/>
      <c r="C21" s="18">
        <f>C20+I3</f>
        <v>63333.333333333350</v>
      </c>
      <c r="D21" t="s" s="32">
        <f>IF(B21&gt;0,B21-C21,"")</f>
      </c>
      <c r="E21" t="s" s="32">
        <f>IF(B21&gt;0,B21-B20,"")</f>
      </c>
      <c r="F21" t="s" s="32">
        <f>IF(B21&gt;0,B21/I2,"")</f>
      </c>
      <c r="G21" s="21"/>
      <c r="H21" s="26"/>
      <c r="I21" s="26"/>
    </row>
    <row r="22" s="10" customFormat="1" ht="15.75" customHeight="1">
      <c r="A22" s="11">
        <v>20</v>
      </c>
      <c r="B22" s="11"/>
      <c r="C22" s="18">
        <f>C21+I3</f>
        <v>66666.666666666686</v>
      </c>
      <c r="D22" t="s" s="32">
        <f>IF(B22&gt;0,B22-C22,"")</f>
      </c>
      <c r="E22" t="s" s="32">
        <f>IF(B22&gt;0,B22-B21,"")</f>
      </c>
      <c r="F22" t="s" s="32">
        <f>IF(B22&gt;0,B22/I2,"")</f>
      </c>
      <c r="G22" s="21"/>
      <c r="H22" s="26"/>
      <c r="I22" s="26"/>
    </row>
    <row r="23" s="10" customFormat="1" ht="15.75" customHeight="1">
      <c r="A23" s="11">
        <v>21</v>
      </c>
      <c r="B23" s="11"/>
      <c r="C23" s="18">
        <f>C22+I3</f>
        <v>70000.000000000015</v>
      </c>
      <c r="D23" t="s" s="32">
        <f>IF(B23&gt;0,B23-C23,"")</f>
      </c>
      <c r="E23" t="s" s="32">
        <f>IF(B23&gt;0,B23-B22,"")</f>
      </c>
      <c r="F23" t="s" s="32">
        <f>IF(B23&gt;0,B23/I2,"")</f>
      </c>
      <c r="G23" s="21"/>
      <c r="H23" s="26"/>
      <c r="I23" s="26"/>
    </row>
    <row r="24" s="10" customFormat="1" ht="15.75" customHeight="1">
      <c r="A24" s="11">
        <v>22</v>
      </c>
      <c r="B24" s="11"/>
      <c r="C24" s="18">
        <f>C23+I3</f>
        <v>73333.333333333343</v>
      </c>
      <c r="D24" t="s" s="32">
        <f>IF(B24&gt;0,B24-C24,"")</f>
      </c>
      <c r="E24" t="s" s="32">
        <f>IF(B24&gt;0,B24-B23,"")</f>
      </c>
      <c r="F24" t="s" s="32">
        <f>IF(B24&gt;0,B24/I2,"")</f>
      </c>
      <c r="G24" s="21"/>
      <c r="H24" s="26"/>
      <c r="I24" s="26"/>
    </row>
    <row r="25" s="10" customFormat="1" ht="15.75" customHeight="1">
      <c r="A25" s="11">
        <v>23</v>
      </c>
      <c r="B25" s="11"/>
      <c r="C25" s="18">
        <f>C24+I3</f>
        <v>76666.666666666672</v>
      </c>
      <c r="D25" t="s" s="32">
        <f>IF(B25&gt;0,B25-C25,"")</f>
      </c>
      <c r="E25" t="s" s="32">
        <f>IF(B25&gt;0,B25-B24,"")</f>
      </c>
      <c r="F25" t="s" s="32">
        <f>IF(B25&gt;0,B25/I2,"")</f>
      </c>
      <c r="G25" s="21"/>
      <c r="H25" s="26"/>
      <c r="I25" s="26"/>
    </row>
    <row r="26" s="10" customFormat="1" ht="15.75" customHeight="1">
      <c r="A26" s="11">
        <v>24</v>
      </c>
      <c r="B26" s="11"/>
      <c r="C26" s="18">
        <f>C25+I3</f>
        <v>80000</v>
      </c>
      <c r="D26" t="s" s="32">
        <f>IF(B26&gt;0,B26-C26,"")</f>
      </c>
      <c r="E26" t="s" s="32">
        <f>IF(B26&gt;0,B26-B25,"")</f>
      </c>
      <c r="F26" t="s" s="32">
        <f>IF(B26&gt;0,B26/I2,"")</f>
      </c>
      <c r="G26" s="21"/>
      <c r="H26" s="26"/>
      <c r="I26" s="26"/>
    </row>
    <row r="27" s="10" customFormat="1" ht="15.75" customHeight="1">
      <c r="A27" s="11">
        <v>25</v>
      </c>
      <c r="B27" s="11"/>
      <c r="C27" s="18">
        <f>C26+I3</f>
        <v>83333.333333333328</v>
      </c>
      <c r="D27" t="s" s="32">
        <f>IF(B27&gt;0,B27-C27,"")</f>
      </c>
      <c r="E27" t="s" s="32">
        <f>IF(B27&gt;0,B27-B26,"")</f>
      </c>
      <c r="F27" t="s" s="32">
        <f>IF(B27&gt;0,B27/I2,"")</f>
      </c>
      <c r="G27" s="21"/>
      <c r="H27" t="s" s="33">
        <v>15</v>
      </c>
      <c r="I27" s="34"/>
    </row>
    <row r="28" s="10" customFormat="1" ht="15.75" customHeight="1">
      <c r="A28" s="11">
        <v>26</v>
      </c>
      <c r="B28" s="11"/>
      <c r="C28" s="18">
        <f>C27+I3</f>
        <v>86666.666666666657</v>
      </c>
      <c r="D28" t="s" s="32">
        <f>IF(B28&gt;0,B28-C28,"")</f>
      </c>
      <c r="E28" t="s" s="32">
        <f>IF(B28&gt;0,B28-B27,"")</f>
      </c>
      <c r="F28" t="s" s="32">
        <f>IF(B28&gt;0,B28/I2,"")</f>
      </c>
      <c r="G28" s="21"/>
      <c r="H28" s="34"/>
      <c r="I28" s="34"/>
    </row>
    <row r="29" s="10" customFormat="1" ht="15.75" customHeight="1">
      <c r="A29" s="11">
        <v>27</v>
      </c>
      <c r="B29" s="11"/>
      <c r="C29" s="18">
        <f>C28+I3</f>
        <v>89999.999999999985</v>
      </c>
      <c r="D29" t="s" s="32">
        <f>IF(B29&gt;0,B29-C29,"")</f>
      </c>
      <c r="E29" t="s" s="32">
        <f>IF(B29&gt;0,B29-B28,"")</f>
      </c>
      <c r="F29" t="s" s="32">
        <f>IF(B29&gt;0,B29/I2,"")</f>
      </c>
      <c r="G29" s="21"/>
      <c r="I29" s="35"/>
    </row>
    <row r="30" s="10" customFormat="1" ht="15.75" customHeight="1">
      <c r="A30" s="11">
        <v>28</v>
      </c>
      <c r="B30" s="11"/>
      <c r="C30" s="18">
        <f>C29+I3</f>
        <v>93333.333333333314</v>
      </c>
      <c r="D30" t="s" s="32">
        <f>IF(B30&gt;0,B30-C30,"")</f>
      </c>
      <c r="E30" t="s" s="32">
        <f>IF(B30&gt;0,B30-B29,"")</f>
      </c>
      <c r="F30" t="s" s="32">
        <f>IF(B30&gt;0,B30/I2,"")</f>
      </c>
      <c r="G30" s="21"/>
    </row>
    <row r="31" s="10" customFormat="1" ht="15.75" customHeight="1">
      <c r="A31" s="11">
        <v>29</v>
      </c>
      <c r="B31" s="11"/>
      <c r="C31" s="18">
        <f>C30+I3</f>
        <v>96666.666666666642</v>
      </c>
      <c r="D31" t="s" s="32">
        <f>IF(B31&gt;0,B31-C31,"")</f>
      </c>
      <c r="E31" t="s" s="32">
        <f>IF(B31&gt;0,B31-B30,"")</f>
      </c>
      <c r="F31" t="s" s="32">
        <f>IF(B31&gt;0,B31/I2,"")</f>
      </c>
      <c r="G31" s="21"/>
    </row>
    <row r="32" s="10" customFormat="1" ht="15.75" customHeight="1">
      <c r="A32" s="11">
        <v>30</v>
      </c>
      <c r="B32" s="11"/>
      <c r="C32" s="18">
        <f>C31+I3</f>
        <v>99999.999999999971</v>
      </c>
      <c r="D32" t="s" s="32">
        <f>IF(B32&gt;0,B32-C32,"")</f>
      </c>
      <c r="E32" t="s" s="32">
        <f>IF(B32&gt;0,B32-B31,"")</f>
      </c>
      <c r="F32" t="s" s="32">
        <f>IF(B32&gt;0,B32/I2,"")</f>
      </c>
      <c r="G32" s="21"/>
    </row>
    <row r="33" s="10" customFormat="1" ht="15.75" customHeight="1">
      <c r="A33" s="11"/>
      <c r="B33" s="11"/>
      <c r="C33" s="12"/>
      <c r="D33" s="13"/>
      <c r="E33" s="36">
        <f>SUM(E3:E32)</f>
        <v>55697</v>
      </c>
      <c r="F33" s="37">
        <f>SUM(F3:F32)</f>
        <v>4.28836</v>
      </c>
      <c r="G33" s="21"/>
    </row>
    <row r="34" s="10" customFormat="1" ht="15.75" customHeight="1">
      <c r="A34" s="11"/>
      <c r="B34" s="11"/>
      <c r="C34" s="12"/>
      <c r="D34" s="13"/>
      <c r="E34" s="13"/>
      <c r="F34" s="14"/>
      <c r="G34" s="21"/>
    </row>
    <row r="35" s="10" customFormat="1" ht="15.75" customHeight="1">
      <c r="B35" s="11"/>
    </row>
    <row r="36" s="10" customFormat="1" ht="15.75" customHeight="1">
      <c r="A36" s="11"/>
      <c r="B36" s="11"/>
      <c r="C36" s="12"/>
      <c r="D36" s="13"/>
      <c r="E36" s="13"/>
      <c r="F36" s="14"/>
      <c r="G36" s="21"/>
    </row>
    <row r="37" s="10" customFormat="1" ht="15.75" customHeight="1">
      <c r="A37" s="11"/>
      <c r="B37" s="11"/>
      <c r="C37" s="12"/>
      <c r="D37" s="13"/>
      <c r="E37" s="13"/>
      <c r="F37" s="14"/>
      <c r="G37" s="21"/>
    </row>
    <row r="38" s="10" customFormat="1" ht="15.75" customHeight="1">
      <c r="A38" s="11"/>
      <c r="B38" s="11"/>
      <c r="C38" s="12"/>
      <c r="D38" s="13"/>
      <c r="E38" s="13"/>
      <c r="F38" s="14"/>
      <c r="G38" s="21"/>
    </row>
    <row r="39" s="10" customFormat="1" ht="15.75" customHeight="1">
      <c r="A39" s="11"/>
      <c r="B39" s="11"/>
      <c r="C39" s="12"/>
      <c r="D39" s="13"/>
      <c r="E39" s="13"/>
      <c r="F39" s="14"/>
      <c r="G39" s="21"/>
    </row>
    <row r="40" s="10" customFormat="1" ht="12.75" customHeight="1">
      <c r="A40" s="11"/>
      <c r="B40" s="11"/>
      <c r="C40" s="12"/>
      <c r="D40" s="13"/>
      <c r="E40" s="13"/>
      <c r="F40" s="14"/>
      <c r="G40" s="21"/>
    </row>
  </sheetData>
  <mergeCells count="4">
    <mergeCell ref="H5:I5"/>
    <mergeCell ref="H20:I26"/>
    <mergeCell ref="H6:H13"/>
    <mergeCell ref="I7:I13"/>
  </mergeCells>
  <conditionalFormatting sqref="D3:D32">
    <cfRule type="cellIs" dxfId="0" priority="1" operator="between" stopIfTrue="1">
      <formula>-250</formula>
      <formula>100</formula>
    </cfRule>
  </conditionalFormatting>
  <conditionalFormatting sqref="I6">
    <cfRule type="cellIs" dxfId="1" priority="1" operator="greaterThanOrEqual" stopIfTrue="1">
      <formula>$I$3</formula>
    </cfRule>
  </conditionalFormatting>
  <pageMargins left="0.75" right="0.75" top="1" bottom="1" header="0.5" footer="0.5"/>
  <pageSetup firstPageNumber="1" fitToHeight="1" fitToWidth="1" scale="100" useFirstPageNumber="0" orientation="portrait" pageOrder="downThenOver"/>
  <headerFooter>
    <oddFooter>&amp;C&amp;"Helvetica,Regular"&amp;12&amp;K000000&amp;P</oddFooter>
  </headerFooter>
  <drawing r:id="rId1"/>
  <legacyDrawing r:id="rId2"/>
</worksheet>
</file>

<file path=xl/worksheets/sheet2.xml><?xml version="1.0" encoding="utf-8"?>
<worksheet xmlns:r="http://schemas.openxmlformats.org/officeDocument/2006/relationships" xmlns="http://schemas.openxmlformats.org/spreadsheetml/2006/main">
  <dimension ref="A1:E73"/>
  <sheetViews>
    <sheetView workbookViewId="0" showGridLines="0" defaultGridColor="1"/>
  </sheetViews>
  <sheetFormatPr defaultColWidth="12.5" defaultRowHeight="15" customHeight="1" outlineLevelRow="0" outlineLevelCol="0"/>
  <cols>
    <col min="1" max="1" width="26.6875" style="38" customWidth="1"/>
    <col min="2" max="2" width="23.3516" style="38" customWidth="1"/>
    <col min="3" max="3" width="19.3984" style="38" customWidth="1"/>
    <col min="4" max="4" width="29" style="38" customWidth="1"/>
    <col min="5" max="5" width="14.6719" style="38" customWidth="1"/>
    <col min="6" max="256" width="12.5" style="38" customWidth="1"/>
  </cols>
  <sheetData>
    <row r="1" ht="26" customHeight="1">
      <c r="A1" t="s" s="39">
        <v>16</v>
      </c>
      <c r="B1" t="s" s="40">
        <v>17</v>
      </c>
      <c r="C1" t="s" s="41">
        <v>18</v>
      </c>
      <c r="D1" t="s" s="41">
        <v>19</v>
      </c>
      <c r="E1" s="42">
        <f>SUM(B1:B73)</f>
        <v>54889</v>
      </c>
    </row>
    <row r="2" ht="26" customHeight="1">
      <c r="A2" t="s" s="43">
        <v>20</v>
      </c>
      <c r="B2" s="44">
        <v>1606</v>
      </c>
      <c r="C2" s="45">
        <v>42786</v>
      </c>
      <c r="D2" s="46">
        <f>SUM(B2,B4)</f>
        <v>2222</v>
      </c>
      <c r="E2" s="47"/>
    </row>
    <row r="3" ht="26" customHeight="1">
      <c r="A3" s="48"/>
      <c r="B3" s="49">
        <v>875</v>
      </c>
      <c r="C3" s="49"/>
      <c r="D3" s="50"/>
      <c r="E3" s="50"/>
    </row>
    <row r="4" ht="26" customHeight="1">
      <c r="A4" s="48"/>
      <c r="B4" s="44">
        <v>616</v>
      </c>
      <c r="C4" s="49"/>
      <c r="D4" s="50"/>
      <c r="E4" s="50"/>
    </row>
    <row r="5" ht="26" customHeight="1">
      <c r="A5" s="48"/>
      <c r="B5" s="49">
        <v>890</v>
      </c>
      <c r="C5" s="51">
        <v>42787</v>
      </c>
      <c r="D5" s="52">
        <f>SUM(B5:B7)</f>
        <v>1734</v>
      </c>
      <c r="E5" s="50"/>
    </row>
    <row r="6" ht="26" customHeight="1">
      <c r="A6" s="48"/>
      <c r="B6" s="49">
        <v>482</v>
      </c>
      <c r="C6" s="49"/>
      <c r="D6" s="50"/>
      <c r="E6" s="50"/>
    </row>
    <row r="7" ht="26" customHeight="1">
      <c r="A7" s="48"/>
      <c r="B7" s="49">
        <v>362</v>
      </c>
      <c r="C7" s="49"/>
      <c r="D7" s="50"/>
      <c r="E7" s="50"/>
    </row>
    <row r="8" ht="26" customHeight="1">
      <c r="A8" t="s" s="43">
        <v>21</v>
      </c>
      <c r="B8" s="49">
        <v>1349</v>
      </c>
      <c r="C8" s="51">
        <v>42788</v>
      </c>
      <c r="D8" s="52">
        <f>SUM(B8:B12)</f>
        <v>6078</v>
      </c>
      <c r="E8" s="50"/>
    </row>
    <row r="9" ht="26" customHeight="1">
      <c r="A9" s="48"/>
      <c r="B9" s="49">
        <v>1248</v>
      </c>
      <c r="C9" s="49"/>
      <c r="D9" s="50"/>
      <c r="E9" s="50"/>
    </row>
    <row r="10" ht="26" customHeight="1">
      <c r="A10" s="48"/>
      <c r="B10" s="49">
        <v>1023</v>
      </c>
      <c r="C10" s="49"/>
      <c r="D10" s="50"/>
      <c r="E10" s="50"/>
    </row>
    <row r="11" ht="26" customHeight="1">
      <c r="A11" s="48"/>
      <c r="B11" s="49">
        <v>1168</v>
      </c>
      <c r="C11" s="49"/>
      <c r="D11" s="50"/>
      <c r="E11" s="50"/>
    </row>
    <row r="12" ht="26" customHeight="1">
      <c r="A12" s="48"/>
      <c r="B12" s="49">
        <v>1290</v>
      </c>
      <c r="C12" s="49"/>
      <c r="D12" s="50"/>
      <c r="E12" s="50"/>
    </row>
    <row r="13" ht="26" customHeight="1">
      <c r="A13" s="48"/>
      <c r="B13" s="49">
        <v>777</v>
      </c>
      <c r="C13" s="53">
        <v>42789</v>
      </c>
      <c r="D13" s="52">
        <f>B13+B14</f>
        <v>1341</v>
      </c>
      <c r="E13" s="50"/>
    </row>
    <row r="14" ht="26" customHeight="1">
      <c r="A14" s="48"/>
      <c r="B14" s="49">
        <v>564</v>
      </c>
      <c r="C14" s="49"/>
      <c r="D14" s="50"/>
      <c r="E14" s="50"/>
    </row>
    <row r="15" ht="26" customHeight="1">
      <c r="A15" s="48"/>
      <c r="B15" s="49">
        <v>224</v>
      </c>
      <c r="C15" s="54">
        <v>42792</v>
      </c>
      <c r="D15" s="52">
        <f>SUM(B15:B17)</f>
        <v>1943</v>
      </c>
      <c r="E15" s="50"/>
    </row>
    <row r="16" ht="26" customHeight="1">
      <c r="A16" s="48"/>
      <c r="B16" s="49">
        <v>973</v>
      </c>
      <c r="C16" s="49"/>
      <c r="D16" s="50"/>
      <c r="E16" s="50"/>
    </row>
    <row r="17" ht="26" customHeight="1">
      <c r="A17" s="48"/>
      <c r="B17" s="49">
        <v>746</v>
      </c>
      <c r="C17" s="49"/>
      <c r="D17" s="50"/>
      <c r="E17" s="50"/>
    </row>
    <row r="18" ht="26" customHeight="1">
      <c r="A18" s="48"/>
      <c r="B18" s="49">
        <v>941</v>
      </c>
      <c r="C18" s="54">
        <v>42793</v>
      </c>
      <c r="D18" s="52">
        <f>SUM(B18:B22)</f>
        <v>4129</v>
      </c>
      <c r="E18" s="50"/>
    </row>
    <row r="19" ht="26" customHeight="1">
      <c r="A19" s="48"/>
      <c r="B19" s="49">
        <v>992</v>
      </c>
      <c r="C19" s="49"/>
      <c r="D19" s="50"/>
      <c r="E19" s="50"/>
    </row>
    <row r="20" ht="26" customHeight="1">
      <c r="A20" s="48"/>
      <c r="B20" s="49">
        <v>775</v>
      </c>
      <c r="C20" s="49"/>
      <c r="D20" s="50"/>
      <c r="E20" s="50"/>
    </row>
    <row r="21" ht="26" customHeight="1">
      <c r="A21" s="48"/>
      <c r="B21" s="49">
        <v>720</v>
      </c>
      <c r="C21" s="55"/>
      <c r="D21" s="50"/>
      <c r="E21" s="50"/>
    </row>
    <row r="22" ht="26" customHeight="1">
      <c r="A22" s="48"/>
      <c r="B22" s="49">
        <v>701</v>
      </c>
      <c r="C22" s="55"/>
      <c r="D22" s="50"/>
      <c r="E22" s="50"/>
    </row>
    <row r="23" ht="26" customHeight="1">
      <c r="A23" s="48"/>
      <c r="B23" s="49">
        <v>1164</v>
      </c>
      <c r="C23" s="56">
        <v>42794</v>
      </c>
      <c r="D23" s="52">
        <f>SUM(B23:B28)</f>
        <v>5034</v>
      </c>
      <c r="E23" s="50"/>
    </row>
    <row r="24" ht="26" customHeight="1">
      <c r="A24" s="48"/>
      <c r="B24" s="49">
        <v>1241</v>
      </c>
      <c r="C24" s="55"/>
      <c r="D24" s="50"/>
      <c r="E24" s="50"/>
    </row>
    <row r="25" ht="26" customHeight="1">
      <c r="A25" s="48"/>
      <c r="B25" s="49">
        <v>543</v>
      </c>
      <c r="C25" s="55"/>
      <c r="D25" s="50"/>
      <c r="E25" s="50"/>
    </row>
    <row r="26" ht="26" customHeight="1">
      <c r="A26" s="48"/>
      <c r="B26" s="49">
        <v>597</v>
      </c>
      <c r="C26" s="55"/>
      <c r="D26" s="50"/>
      <c r="E26" s="50"/>
    </row>
    <row r="27" ht="26" customHeight="1">
      <c r="A27" s="48"/>
      <c r="B27" s="49">
        <v>957</v>
      </c>
      <c r="C27" s="55"/>
      <c r="D27" s="50"/>
      <c r="E27" s="50"/>
    </row>
    <row r="28" ht="26" customHeight="1">
      <c r="A28" s="48"/>
      <c r="B28" s="49">
        <v>532</v>
      </c>
      <c r="C28" s="55"/>
      <c r="D28" s="50"/>
      <c r="E28" s="50"/>
    </row>
    <row r="29" ht="26" customHeight="1">
      <c r="A29" s="48"/>
      <c r="B29" s="49">
        <v>1100</v>
      </c>
      <c r="C29" s="56">
        <v>42795</v>
      </c>
      <c r="D29" s="52">
        <f>SUM(B29:B34)</f>
        <v>4898</v>
      </c>
      <c r="E29" s="50"/>
    </row>
    <row r="30" ht="26" customHeight="1">
      <c r="A30" s="48"/>
      <c r="B30" s="49">
        <v>1015</v>
      </c>
      <c r="C30" s="55"/>
      <c r="D30" s="50"/>
      <c r="E30" s="50"/>
    </row>
    <row r="31" ht="26" customHeight="1">
      <c r="A31" s="48"/>
      <c r="B31" s="49">
        <v>969</v>
      </c>
      <c r="C31" s="55"/>
      <c r="D31" s="50"/>
      <c r="E31" s="50"/>
    </row>
    <row r="32" ht="26" customHeight="1">
      <c r="A32" s="48"/>
      <c r="B32" s="49">
        <v>591</v>
      </c>
      <c r="C32" s="55"/>
      <c r="D32" s="50"/>
      <c r="E32" s="50"/>
    </row>
    <row r="33" ht="26" customHeight="1">
      <c r="A33" s="48"/>
      <c r="B33" s="49">
        <v>736</v>
      </c>
      <c r="C33" s="55"/>
      <c r="D33" s="50"/>
      <c r="E33" s="50"/>
    </row>
    <row r="34" ht="26" customHeight="1">
      <c r="A34" s="48"/>
      <c r="B34" s="49">
        <v>487</v>
      </c>
      <c r="C34" s="55"/>
      <c r="D34" s="50"/>
      <c r="E34" s="50"/>
    </row>
    <row r="35" ht="26" customHeight="1">
      <c r="A35" s="48"/>
      <c r="B35" s="49">
        <v>966</v>
      </c>
      <c r="C35" s="56">
        <v>42796</v>
      </c>
      <c r="D35" s="52">
        <f>SUM(B35:B37)</f>
        <v>2529</v>
      </c>
      <c r="E35" s="50"/>
    </row>
    <row r="36" ht="26" customHeight="1">
      <c r="A36" s="48"/>
      <c r="B36" s="49">
        <v>885</v>
      </c>
      <c r="C36" s="55"/>
      <c r="D36" s="50"/>
      <c r="E36" s="50"/>
    </row>
    <row r="37" ht="26" customHeight="1">
      <c r="A37" s="48"/>
      <c r="B37" s="49">
        <v>678</v>
      </c>
      <c r="C37" s="55"/>
      <c r="D37" s="50"/>
      <c r="E37" s="50"/>
    </row>
    <row r="38" ht="26" customHeight="1">
      <c r="A38" s="48"/>
      <c r="B38" s="49">
        <v>1251</v>
      </c>
      <c r="C38" s="56">
        <v>42797</v>
      </c>
      <c r="D38" s="52">
        <f>SUM(B38:B41)</f>
        <v>2959</v>
      </c>
      <c r="E38" s="50"/>
    </row>
    <row r="39" ht="26" customHeight="1">
      <c r="A39" s="48"/>
      <c r="B39" s="49">
        <v>1010</v>
      </c>
      <c r="C39" s="55"/>
      <c r="D39" s="50"/>
      <c r="E39" s="50"/>
    </row>
    <row r="40" ht="26" customHeight="1">
      <c r="A40" s="48"/>
      <c r="B40" s="49">
        <v>469</v>
      </c>
      <c r="C40" s="55"/>
      <c r="D40" s="50"/>
      <c r="E40" s="50"/>
    </row>
    <row r="41" ht="26" customHeight="1">
      <c r="A41" s="48"/>
      <c r="B41" s="49">
        <v>229</v>
      </c>
      <c r="C41" s="55"/>
      <c r="D41" s="50"/>
      <c r="E41" s="50"/>
    </row>
    <row r="42" ht="26" customHeight="1">
      <c r="A42" s="48"/>
      <c r="B42" s="49">
        <v>486</v>
      </c>
      <c r="C42" s="56">
        <v>42798</v>
      </c>
      <c r="D42" s="52">
        <f>SUM(B42,B43)</f>
        <v>1645</v>
      </c>
      <c r="E42" s="50"/>
    </row>
    <row r="43" ht="26" customHeight="1">
      <c r="A43" s="48"/>
      <c r="B43" s="49">
        <v>1159</v>
      </c>
      <c r="C43" s="55"/>
      <c r="D43" s="50"/>
      <c r="E43" s="50"/>
    </row>
    <row r="44" ht="26" customHeight="1">
      <c r="A44" s="48"/>
      <c r="B44" s="49">
        <v>697</v>
      </c>
      <c r="C44" s="56">
        <v>42799</v>
      </c>
      <c r="D44" s="52">
        <f>SUM(B44:B48)</f>
        <v>3751</v>
      </c>
      <c r="E44" s="50"/>
    </row>
    <row r="45" ht="26" customHeight="1">
      <c r="A45" s="48"/>
      <c r="B45" s="49">
        <v>521</v>
      </c>
      <c r="C45" s="55"/>
      <c r="D45" s="50"/>
      <c r="E45" s="50"/>
    </row>
    <row r="46" ht="26" customHeight="1">
      <c r="A46" s="48"/>
      <c r="B46" s="49">
        <v>1183</v>
      </c>
      <c r="C46" s="55"/>
      <c r="D46" s="50"/>
      <c r="E46" s="50"/>
    </row>
    <row r="47" ht="26" customHeight="1">
      <c r="A47" s="48"/>
      <c r="B47" s="49">
        <v>500</v>
      </c>
      <c r="C47" s="55"/>
      <c r="D47" s="50"/>
      <c r="E47" s="50"/>
    </row>
    <row r="48" ht="26" customHeight="1">
      <c r="A48" s="48"/>
      <c r="B48" s="49">
        <v>850</v>
      </c>
      <c r="C48" s="55"/>
      <c r="D48" s="50"/>
      <c r="E48" s="50"/>
    </row>
    <row r="49" ht="26" customHeight="1">
      <c r="A49" s="48"/>
      <c r="B49" s="49">
        <v>819</v>
      </c>
      <c r="C49" s="56">
        <v>42800</v>
      </c>
      <c r="D49" s="52">
        <f>SUM(B49:B56)</f>
        <v>5110</v>
      </c>
      <c r="E49" s="50"/>
    </row>
    <row r="50" ht="26" customHeight="1">
      <c r="A50" s="48"/>
      <c r="B50" s="49">
        <v>624</v>
      </c>
      <c r="C50" s="55"/>
      <c r="D50" s="50"/>
      <c r="E50" s="50"/>
    </row>
    <row r="51" ht="26" customHeight="1">
      <c r="A51" s="48"/>
      <c r="B51" s="49">
        <v>643</v>
      </c>
      <c r="C51" s="55"/>
      <c r="D51" s="50"/>
      <c r="E51" s="50"/>
    </row>
    <row r="52" ht="26" customHeight="1">
      <c r="A52" s="48"/>
      <c r="B52" s="49">
        <v>796</v>
      </c>
      <c r="C52" s="55"/>
      <c r="D52" s="50"/>
      <c r="E52" s="50"/>
    </row>
    <row r="53" ht="26" customHeight="1">
      <c r="A53" s="48"/>
      <c r="B53" s="49">
        <v>778</v>
      </c>
      <c r="C53" s="55"/>
      <c r="D53" s="50"/>
      <c r="E53" s="50"/>
    </row>
    <row r="54" ht="26" customHeight="1">
      <c r="A54" s="48"/>
      <c r="B54" s="49">
        <v>569</v>
      </c>
      <c r="C54" s="55"/>
      <c r="D54" s="50"/>
      <c r="E54" s="50"/>
    </row>
    <row r="55" ht="26" customHeight="1">
      <c r="A55" s="48"/>
      <c r="B55" s="49">
        <v>434</v>
      </c>
      <c r="C55" s="55"/>
      <c r="D55" s="50"/>
      <c r="E55" s="50"/>
    </row>
    <row r="56" ht="26" customHeight="1">
      <c r="A56" s="48"/>
      <c r="B56" s="49">
        <v>447</v>
      </c>
      <c r="C56" s="55"/>
      <c r="D56" s="50"/>
      <c r="E56" s="50"/>
    </row>
    <row r="57" ht="26" customHeight="1">
      <c r="A57" s="48"/>
      <c r="B57" s="49">
        <v>867</v>
      </c>
      <c r="C57" s="56">
        <v>42801</v>
      </c>
      <c r="D57" s="52">
        <f>SUM(B57:B64)</f>
        <v>5881</v>
      </c>
      <c r="E57" s="50"/>
    </row>
    <row r="58" ht="26" customHeight="1">
      <c r="A58" s="48"/>
      <c r="B58" s="49">
        <v>699</v>
      </c>
      <c r="C58" s="55"/>
      <c r="D58" s="50"/>
      <c r="E58" s="50"/>
    </row>
    <row r="59" ht="26" customHeight="1">
      <c r="A59" s="48"/>
      <c r="B59" s="49">
        <v>606</v>
      </c>
      <c r="C59" s="55"/>
      <c r="D59" s="50"/>
      <c r="E59" s="50"/>
    </row>
    <row r="60" ht="26" customHeight="1">
      <c r="A60" s="48"/>
      <c r="B60" s="49">
        <v>731</v>
      </c>
      <c r="C60" s="55"/>
      <c r="D60" s="50"/>
      <c r="E60" s="50"/>
    </row>
    <row r="61" ht="26" customHeight="1">
      <c r="A61" s="48"/>
      <c r="B61" s="49">
        <v>1265</v>
      </c>
      <c r="C61" s="55"/>
      <c r="D61" s="50"/>
      <c r="E61" s="50"/>
    </row>
    <row r="62" ht="26" customHeight="1">
      <c r="A62" s="48"/>
      <c r="B62" s="49">
        <v>558</v>
      </c>
      <c r="C62" s="55"/>
      <c r="D62" s="50"/>
      <c r="E62" s="50"/>
    </row>
    <row r="63" ht="26" customHeight="1">
      <c r="A63" s="48"/>
      <c r="B63" s="49">
        <v>347</v>
      </c>
      <c r="C63" s="55"/>
      <c r="D63" s="50"/>
      <c r="E63" s="50"/>
    </row>
    <row r="64" ht="26" customHeight="1">
      <c r="A64" s="48"/>
      <c r="B64" s="49">
        <v>808</v>
      </c>
      <c r="C64" s="56">
        <v>42802</v>
      </c>
      <c r="D64" s="52">
        <f>SUM(B64:B72)</f>
        <v>5568</v>
      </c>
      <c r="E64" s="50"/>
    </row>
    <row r="65" ht="26" customHeight="1">
      <c r="A65" s="48"/>
      <c r="B65" s="49">
        <v>463</v>
      </c>
      <c r="C65" s="56"/>
      <c r="D65" s="50"/>
      <c r="E65" s="50"/>
    </row>
    <row r="66" ht="26" customHeight="1">
      <c r="A66" s="48"/>
      <c r="B66" s="49">
        <v>518</v>
      </c>
      <c r="C66" s="56"/>
      <c r="D66" s="50"/>
      <c r="E66" s="50"/>
    </row>
    <row r="67" ht="26" customHeight="1">
      <c r="A67" s="48"/>
      <c r="B67" s="49">
        <v>762</v>
      </c>
      <c r="C67" s="56"/>
      <c r="D67" s="50"/>
      <c r="E67" s="50"/>
    </row>
    <row r="68" ht="26" customHeight="1">
      <c r="A68" s="48"/>
      <c r="B68" s="49">
        <v>694</v>
      </c>
      <c r="C68" s="56"/>
      <c r="D68" s="50"/>
      <c r="E68" s="50"/>
    </row>
    <row r="69" ht="26" customHeight="1">
      <c r="A69" s="48"/>
      <c r="B69" s="49">
        <v>487</v>
      </c>
      <c r="C69" s="56"/>
      <c r="D69" s="50"/>
      <c r="E69" s="50"/>
    </row>
    <row r="70" ht="26" customHeight="1">
      <c r="A70" s="48"/>
      <c r="B70" s="49">
        <v>474</v>
      </c>
      <c r="C70" s="56"/>
      <c r="D70" s="50"/>
      <c r="E70" s="50"/>
    </row>
    <row r="71" ht="26" customHeight="1">
      <c r="A71" s="48"/>
      <c r="B71" s="49">
        <v>540</v>
      </c>
      <c r="C71" s="56"/>
      <c r="D71" s="50"/>
      <c r="E71" s="50"/>
    </row>
    <row r="72" ht="26" customHeight="1">
      <c r="A72" s="48"/>
      <c r="B72" s="49">
        <v>822</v>
      </c>
      <c r="C72" s="56"/>
      <c r="D72" s="50"/>
      <c r="E72" s="50"/>
    </row>
    <row r="73" ht="26" customHeight="1">
      <c r="A73" s="48"/>
      <c r="B73" s="49"/>
      <c r="C73" s="56"/>
      <c r="D73" s="50"/>
      <c r="E73" s="50"/>
    </row>
  </sheetData>
  <pageMargins left="0.75" right="0.75" top="1" bottom="1" header="0.5" footer="0.5"/>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